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285" windowWidth="12420" windowHeight="3150" activeTab="1"/>
  </bookViews>
  <sheets>
    <sheet name="Приходи" sheetId="1" r:id="rId1"/>
    <sheet name="Расходи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57" i="4" l="1"/>
  <c r="F42" i="4"/>
  <c r="F31" i="4"/>
  <c r="F23" i="4"/>
  <c r="E67" i="4"/>
  <c r="E52" i="4"/>
  <c r="E42" i="4"/>
  <c r="E31" i="4"/>
  <c r="E23" i="4"/>
  <c r="E17" i="4"/>
  <c r="E16" i="4" l="1"/>
  <c r="F8" i="4" l="1"/>
  <c r="F5" i="4"/>
  <c r="F14" i="4" l="1"/>
  <c r="F4" i="4" s="1"/>
  <c r="F11" i="1" l="1"/>
  <c r="E11" i="1"/>
  <c r="G10" i="1"/>
  <c r="G9" i="1"/>
  <c r="G8" i="1"/>
  <c r="G7" i="1"/>
  <c r="G6" i="1"/>
  <c r="G5" i="1"/>
  <c r="G4" i="1"/>
  <c r="G3" i="1"/>
  <c r="G11" i="1" s="1"/>
  <c r="H35" i="4" l="1"/>
  <c r="H75" i="4"/>
  <c r="E74" i="4"/>
  <c r="G74" i="4"/>
  <c r="F74" i="4"/>
  <c r="F68" i="4"/>
  <c r="G68" i="4"/>
  <c r="E68" i="4"/>
  <c r="H73" i="4"/>
  <c r="H72" i="4"/>
  <c r="H70" i="4"/>
  <c r="H69" i="4"/>
  <c r="F71" i="4"/>
  <c r="G71" i="4"/>
  <c r="E71" i="4"/>
  <c r="F63" i="4"/>
  <c r="F62" i="4" s="1"/>
  <c r="G63" i="4"/>
  <c r="G62" i="4" s="1"/>
  <c r="E63" i="4"/>
  <c r="E62" i="4" s="1"/>
  <c r="G42" i="4"/>
  <c r="G31" i="4"/>
  <c r="G57" i="4"/>
  <c r="E57" i="4"/>
  <c r="F52" i="4"/>
  <c r="G52" i="4"/>
  <c r="H61" i="4"/>
  <c r="H60" i="4"/>
  <c r="H59" i="4"/>
  <c r="H58" i="4"/>
  <c r="H56" i="4"/>
  <c r="H55" i="4"/>
  <c r="H54" i="4"/>
  <c r="H53" i="4"/>
  <c r="H51" i="4"/>
  <c r="H50" i="4"/>
  <c r="H49" i="4"/>
  <c r="H47" i="4"/>
  <c r="H46" i="4"/>
  <c r="H45" i="4"/>
  <c r="H44" i="4"/>
  <c r="H43" i="4"/>
  <c r="H33" i="4"/>
  <c r="H34" i="4"/>
  <c r="H36" i="4"/>
  <c r="H37" i="4"/>
  <c r="H38" i="4"/>
  <c r="H39" i="4"/>
  <c r="H40" i="4"/>
  <c r="H41" i="4"/>
  <c r="H32" i="4"/>
  <c r="H25" i="4"/>
  <c r="H26" i="4"/>
  <c r="H27" i="4"/>
  <c r="H28" i="4"/>
  <c r="H29" i="4"/>
  <c r="H30" i="4"/>
  <c r="H24" i="4"/>
  <c r="G23" i="4"/>
  <c r="F17" i="4"/>
  <c r="G17" i="4"/>
  <c r="H22" i="4"/>
  <c r="H19" i="4"/>
  <c r="H18" i="4"/>
  <c r="H6" i="4"/>
  <c r="H7" i="4"/>
  <c r="H9" i="4"/>
  <c r="H11" i="4"/>
  <c r="H12" i="4"/>
  <c r="H13" i="4"/>
  <c r="E8" i="4"/>
  <c r="G8" i="4"/>
  <c r="E5" i="4"/>
  <c r="G5" i="4"/>
  <c r="E4" i="4" l="1"/>
  <c r="G16" i="4"/>
  <c r="E66" i="4"/>
  <c r="E3" i="4" s="1"/>
  <c r="F67" i="4"/>
  <c r="F66" i="4" s="1"/>
  <c r="H57" i="4"/>
  <c r="G67" i="4"/>
  <c r="H17" i="4"/>
  <c r="H71" i="4"/>
  <c r="H8" i="4"/>
  <c r="F16" i="4"/>
  <c r="H5" i="4"/>
  <c r="H74" i="4"/>
  <c r="H68" i="4"/>
  <c r="H63" i="4"/>
  <c r="H62" i="4" s="1"/>
  <c r="H52" i="4"/>
  <c r="H42" i="4"/>
  <c r="H23" i="4"/>
  <c r="G4" i="4"/>
  <c r="F3" i="4" l="1"/>
  <c r="G3" i="4"/>
  <c r="H67" i="4"/>
  <c r="H4" i="4"/>
  <c r="H31" i="4"/>
  <c r="H16" i="4" s="1"/>
  <c r="H3" i="4" l="1"/>
</calcChain>
</file>

<file path=xl/sharedStrings.xml><?xml version="1.0" encoding="utf-8"?>
<sst xmlns="http://schemas.openxmlformats.org/spreadsheetml/2006/main" count="118" uniqueCount="109">
  <si>
    <t>Вкупно</t>
  </si>
  <si>
    <t>Број на 
потпрограма</t>
  </si>
  <si>
    <t>Назив на 
потпрограма</t>
  </si>
  <si>
    <t>Приходнo 
конто</t>
  </si>
  <si>
    <t>Назив на приходно конто</t>
  </si>
  <si>
    <t>Расходно конто</t>
  </si>
  <si>
    <t>Назив на расходно конто</t>
  </si>
  <si>
    <t>Податок:</t>
  </si>
  <si>
    <t>мажи</t>
  </si>
  <si>
    <t>Број на редовно вработени:</t>
  </si>
  <si>
    <t>Број на времено вработени:</t>
  </si>
  <si>
    <t xml:space="preserve">Број на корисници (ученици, деца, стари лица): </t>
  </si>
  <si>
    <t>Дополнете со друг вид податок доколку сметате дека е релевантен за пресметка на индикаторот (како на пр. корисна површина на објект или сл.)</t>
  </si>
  <si>
    <t>Општи податоци за буџетскиот корисник кои се релевантни за калкулација 
на индикаторите за мерење на резултатите од финансиските активности:</t>
  </si>
  <si>
    <t>Индикатори (резултати на краток рок, на долг рок и импакт)* за мерење 
на резултатите од финансиските активности (каде што е соодветно)</t>
  </si>
  <si>
    <t>Родовo сензитивни индикатори (согласно Законот за еднакви можности и 
новиот Закон за буџети) каде што е соодветно</t>
  </si>
  <si>
    <t>Наведете доколку има позначајни планирани капитални зафати/расходи</t>
  </si>
  <si>
    <t>Образложениe на финансискиот план на расходи</t>
  </si>
  <si>
    <t>В1</t>
  </si>
  <si>
    <t>Детски градинки</t>
  </si>
  <si>
    <t>ВА</t>
  </si>
  <si>
    <t>Капитални расходи</t>
  </si>
  <si>
    <t>РАСХОДИ ЗА 2023 ГОДИНА</t>
  </si>
  <si>
    <t>Плати и надоместоци</t>
  </si>
  <si>
    <t>Основни плати</t>
  </si>
  <si>
    <t>Персонален данок</t>
  </si>
  <si>
    <t>Придонеси за соц.осигурување</t>
  </si>
  <si>
    <t>Придонес за ПИО</t>
  </si>
  <si>
    <t>Други придонеси за ПИО</t>
  </si>
  <si>
    <t>Придонес за здравство</t>
  </si>
  <si>
    <t>Придонес за проф.заболување</t>
  </si>
  <si>
    <t>Придонес за вработување</t>
  </si>
  <si>
    <t>Стоки и услуги</t>
  </si>
  <si>
    <t>Патни и дневни расходи</t>
  </si>
  <si>
    <t>Патување во земјата-дневница</t>
  </si>
  <si>
    <t>Патување во земјата-пат.расходи</t>
  </si>
  <si>
    <t>Патување во странство-дневница</t>
  </si>
  <si>
    <t>Патување во странство-пат.расходи</t>
  </si>
  <si>
    <t>Патување во странство-сместување</t>
  </si>
  <si>
    <t>Ком.усл.греење,комуникација и транспорт</t>
  </si>
  <si>
    <t>Електрична енергија</t>
  </si>
  <si>
    <t>Вода</t>
  </si>
  <si>
    <t>Ѓубретарина</t>
  </si>
  <si>
    <t>Течни горива-нафта</t>
  </si>
  <si>
    <t>Телефон телефак</t>
  </si>
  <si>
    <t>Гориво и масло(моторни возила)</t>
  </si>
  <si>
    <t>Регистрација на моторни возила</t>
  </si>
  <si>
    <t>Материјал и ситен инвентар</t>
  </si>
  <si>
    <t>Канцелариски материјал</t>
  </si>
  <si>
    <t>Списанија и весници</t>
  </si>
  <si>
    <t>Постелнина</t>
  </si>
  <si>
    <t>Прехранбени продукти и пијалоци</t>
  </si>
  <si>
    <t>Училишни материјали</t>
  </si>
  <si>
    <t>Средства за хигиена</t>
  </si>
  <si>
    <t>Материјал за разни поправки</t>
  </si>
  <si>
    <t>Ситен инвентар</t>
  </si>
  <si>
    <t>Други материјали</t>
  </si>
  <si>
    <t>Поправки и тековно одржување</t>
  </si>
  <si>
    <t>Поправки и сервис на лесни возила</t>
  </si>
  <si>
    <t>Поправки и одр.на згради</t>
  </si>
  <si>
    <t>Дезинфекција,дезинсекција и дератизација</t>
  </si>
  <si>
    <t>Поп.и одр.на софт.и хард.опрема</t>
  </si>
  <si>
    <t>Поп.и одрж.на др.опрема</t>
  </si>
  <si>
    <t>Одржување на зелени површини околу згради</t>
  </si>
  <si>
    <t>Осигурување на недвижности</t>
  </si>
  <si>
    <t>Договорни услуги</t>
  </si>
  <si>
    <t>Прим.здравствена заштита</t>
  </si>
  <si>
    <t>Консултантски услуги</t>
  </si>
  <si>
    <t>Др.догов.услуги</t>
  </si>
  <si>
    <t>Др.тековни расходи</t>
  </si>
  <si>
    <t>Расходи за репрезентација</t>
  </si>
  <si>
    <t>Семинари и конференции</t>
  </si>
  <si>
    <t>Објавување на огласи</t>
  </si>
  <si>
    <t>Др.оперативни расход</t>
  </si>
  <si>
    <t>Субвенции и трансфери</t>
  </si>
  <si>
    <t>Разни трансфери</t>
  </si>
  <si>
    <t>Трансфери при пензионирање</t>
  </si>
  <si>
    <t>Други трансфери</t>
  </si>
  <si>
    <t>/</t>
  </si>
  <si>
    <t>вкупна површина на установата 3000m2</t>
  </si>
  <si>
    <t>корисна површина на објектот 1800m2 (8занимални, 4канцеларии, архива, кујна, трпезарија, магацин, амбуланта, 2хола, кабинет, перална,котлара, просторија за пеглање</t>
  </si>
  <si>
    <t>96 деца</t>
  </si>
  <si>
    <t>7 Групи</t>
  </si>
  <si>
    <t>група од над 5 до 6 години</t>
  </si>
  <si>
    <t>група од над 6 -10  години</t>
  </si>
  <si>
    <t>група над 4 до 5години</t>
  </si>
  <si>
    <t>група над 4 до 5 години</t>
  </si>
  <si>
    <t>група над 3 до 4 години</t>
  </si>
  <si>
    <t>група над 2 до над 3 години</t>
  </si>
  <si>
    <t>група до 24месеци</t>
  </si>
  <si>
    <t>Кога сме кај родово сензитивните индикатори мораме да напоменеме дека поради дејноста која се врши во нашата установа, во неа  работат 27жени и само 4мажи. Од таа причина при носењето на буџетот на установата планираме да бидат опфатени сите вработени подеднакво.</t>
  </si>
  <si>
    <t>Целодневна и предшколска грижа</t>
  </si>
  <si>
    <t>Останати неданочни приходи</t>
  </si>
  <si>
    <t xml:space="preserve">Пренесен вишок на приходи од претходната година </t>
  </si>
  <si>
    <r>
      <t>Образложение</t>
    </r>
    <r>
      <rPr>
        <i/>
        <sz val="11"/>
        <color theme="1"/>
        <rFont val="Calibri"/>
        <family val="2"/>
        <charset val="204"/>
      </rPr>
      <t>:                                                                                                                                                            За идната 2023година приходите на сметката за самофинансирање ги планираме на следниот начин, и тоа</t>
    </r>
    <r>
      <rPr>
        <sz val="11"/>
        <color theme="1"/>
        <rFont val="Calibri"/>
        <family val="2"/>
        <charset val="204"/>
      </rPr>
      <t>:</t>
    </r>
    <r>
      <rPr>
        <i/>
        <sz val="11"/>
        <color theme="1"/>
        <rFont val="Calibri"/>
        <family val="2"/>
        <charset val="204"/>
      </rPr>
      <t xml:space="preserve"> Приходи од целодневна и предшколска грижа 1.200.000денари, потоа, останати неданочни приходи 40.000 денари по судски решенија од добиени судски спорови како и пренесениот вишок на приходи од претходната година со план за префрлување на приходи од 2.470.000денари. Вкупно планирани приходи за идната 2023година се 3.710.000денари.</t>
    </r>
  </si>
  <si>
    <r>
      <t>Н</t>
    </r>
    <r>
      <rPr>
        <b/>
        <sz val="11"/>
        <color theme="1"/>
        <rFont val="Calibri"/>
        <family val="2"/>
        <charset val="204"/>
        <scheme val="minor"/>
      </rPr>
      <t>адоместоци</t>
    </r>
  </si>
  <si>
    <t>Надоместоци за годишен одмор</t>
  </si>
  <si>
    <t>Купување на опрема машина</t>
  </si>
  <si>
    <t>Купување на мебел</t>
  </si>
  <si>
    <t>Купување на друг мебел</t>
  </si>
  <si>
    <t>Одржување на други градби</t>
  </si>
  <si>
    <t>Обувки</t>
  </si>
  <si>
    <t xml:space="preserve">Купување на друга опрема </t>
  </si>
  <si>
    <t>Купување на кујнска опрема</t>
  </si>
  <si>
    <t>други градежни објекти</t>
  </si>
  <si>
    <t>Подготвување приекти вклучувајки дизајн на други објекти</t>
  </si>
  <si>
    <r>
      <t>За сметката за сопствени приходи  за 2023година планираме да имаме 3.710.000денари. Истите по расходни конта ги распоредивме на следниот начин, и тоа</t>
    </r>
    <r>
      <rPr>
        <i/>
        <sz val="10"/>
        <color theme="1"/>
        <rFont val="Calibri"/>
        <family val="2"/>
        <charset val="204"/>
      </rPr>
      <t>: за стоки и услуги 3. 500.000денари и за капитални расходи 280.000денари од кои 140.000денари за купување на опрема машина, 70.000денари купување на мебел. Од стоки и услуги најмногу средства одвоивме за материјали и ситен инвентар 2.060.000денари и за поправки и тековно одржување 830.000денари.</t>
    </r>
  </si>
  <si>
    <r>
      <t>Кога станува збор за дотациската сметка, во буџетот за нашата установа за 2023година, се одвоени 16.475.000денари. Истите ние ги распоредивме на следниот начин</t>
    </r>
    <r>
      <rPr>
        <sz val="10"/>
        <color theme="1"/>
        <rFont val="Calibri"/>
        <family val="2"/>
        <charset val="204"/>
      </rPr>
      <t>:</t>
    </r>
    <r>
      <rPr>
        <i/>
        <sz val="10"/>
        <color theme="1"/>
        <rFont val="Cambria"/>
        <family val="1"/>
        <charset val="204"/>
      </rPr>
      <t xml:space="preserve"> за плати и надоместоци 13.405.000денари, за стоки и услуги 2.750.000денари, од кои најмногу за комунални услуги,греење и комуникација, потоа, за субвенции и трансфери 120.000денари и  за капитални расходи имаме 200.000денари,</t>
    </r>
  </si>
  <si>
    <t>За идната 2023година не планираме некои позначајни капитални зафати. Средствата воглавно се ни  наменети за расходи што се потребни за нормално функционирање на тековното  работење.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</si>
</sst>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9"/>
      <color theme="1"/>
      <name val="Calibri"/>
      <family val="2"/>
      <charset val="204"/>
    </font>
    <font>
      <i/>
      <sz val="11"/>
      <color theme="1"/>
      <name val="Cambria"/>
      <family val="1"/>
      <charset val="204"/>
      <scheme val="maj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0" fontId="0" fillId="0" borderId="2" xfId="0" applyFill="1" applyBorder="1"/>
    <xf numFmtId="0" fontId="1" fillId="3" borderId="1" xfId="0" applyFont="1" applyFill="1" applyBorder="1"/>
    <xf numFmtId="0" fontId="1" fillId="5" borderId="1" xfId="0" applyFont="1" applyFill="1" applyBorder="1"/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0" fontId="0" fillId="0" borderId="1" xfId="0" applyFill="1" applyBorder="1"/>
    <xf numFmtId="3" fontId="1" fillId="6" borderId="1" xfId="0" applyNumberFormat="1" applyFont="1" applyFill="1" applyBorder="1"/>
    <xf numFmtId="3" fontId="1" fillId="4" borderId="1" xfId="0" applyNumberFormat="1" applyFont="1" applyFill="1" applyBorder="1"/>
    <xf numFmtId="3" fontId="0" fillId="0" borderId="1" xfId="0" applyNumberFormat="1" applyFill="1" applyBorder="1"/>
    <xf numFmtId="3" fontId="3" fillId="2" borderId="1" xfId="0" applyNumberFormat="1" applyFont="1" applyFill="1" applyBorder="1"/>
    <xf numFmtId="0" fontId="0" fillId="0" borderId="1" xfId="0" applyNumberFormat="1" applyBorder="1"/>
    <xf numFmtId="0" fontId="2" fillId="0" borderId="1" xfId="0" applyNumberFormat="1" applyFont="1" applyBorder="1" applyAlignment="1">
      <alignment horizontal="center" wrapText="1"/>
    </xf>
    <xf numFmtId="0" fontId="0" fillId="2" borderId="1" xfId="0" applyNumberFormat="1" applyFill="1" applyBorder="1"/>
    <xf numFmtId="0" fontId="1" fillId="3" borderId="1" xfId="0" applyNumberFormat="1" applyFont="1" applyFill="1" applyBorder="1"/>
    <xf numFmtId="0" fontId="1" fillId="5" borderId="1" xfId="0" applyNumberFormat="1" applyFont="1" applyFill="1" applyBorder="1"/>
    <xf numFmtId="0" fontId="0" fillId="0" borderId="0" xfId="0" applyNumberFormat="1"/>
    <xf numFmtId="0" fontId="4" fillId="8" borderId="8" xfId="0" applyFont="1" applyFill="1" applyBorder="1"/>
    <xf numFmtId="0" fontId="4" fillId="8" borderId="10" xfId="0" applyFont="1" applyFill="1" applyBorder="1"/>
    <xf numFmtId="0" fontId="4" fillId="8" borderId="8" xfId="0" applyFont="1" applyFill="1" applyBorder="1" applyAlignment="1">
      <alignment wrapText="1"/>
    </xf>
    <xf numFmtId="0" fontId="4" fillId="8" borderId="13" xfId="0" applyFont="1" applyFill="1" applyBorder="1"/>
    <xf numFmtId="0" fontId="4" fillId="8" borderId="13" xfId="0" applyFont="1" applyFill="1" applyBorder="1" applyAlignment="1">
      <alignment wrapText="1"/>
    </xf>
    <xf numFmtId="0" fontId="0" fillId="0" borderId="20" xfId="0" applyBorder="1"/>
    <xf numFmtId="0" fontId="0" fillId="0" borderId="0" xfId="0" applyBorder="1"/>
    <xf numFmtId="0" fontId="0" fillId="0" borderId="6" xfId="0" applyNumberFormat="1" applyBorder="1"/>
    <xf numFmtId="0" fontId="0" fillId="0" borderId="21" xfId="0" applyBorder="1"/>
    <xf numFmtId="0" fontId="0" fillId="0" borderId="4" xfId="0" applyBorder="1"/>
    <xf numFmtId="0" fontId="0" fillId="0" borderId="22" xfId="0" applyNumberFormat="1" applyBorder="1"/>
    <xf numFmtId="0" fontId="0" fillId="0" borderId="6" xfId="0" applyBorder="1"/>
    <xf numFmtId="0" fontId="0" fillId="0" borderId="22" xfId="0" applyBorder="1"/>
    <xf numFmtId="0" fontId="0" fillId="0" borderId="23" xfId="0" applyFill="1" applyBorder="1"/>
    <xf numFmtId="3" fontId="0" fillId="0" borderId="23" xfId="0" applyNumberFormat="1" applyBorder="1"/>
    <xf numFmtId="0" fontId="4" fillId="8" borderId="13" xfId="0" applyFont="1" applyFill="1" applyBorder="1"/>
    <xf numFmtId="0" fontId="4" fillId="8" borderId="8" xfId="0" applyFont="1" applyFill="1" applyBorder="1"/>
    <xf numFmtId="0" fontId="3" fillId="2" borderId="1" xfId="0" applyNumberFormat="1" applyFont="1" applyFill="1" applyBorder="1"/>
    <xf numFmtId="0" fontId="0" fillId="0" borderId="1" xfId="0" applyNumberFormat="1" applyBorder="1" applyAlignment="1">
      <alignment wrapText="1"/>
    </xf>
    <xf numFmtId="0" fontId="0" fillId="5" borderId="1" xfId="0" applyNumberFormat="1" applyFill="1" applyBorder="1"/>
    <xf numFmtId="0" fontId="0" fillId="0" borderId="1" xfId="0" applyNumberFormat="1" applyBorder="1" applyAlignment="1">
      <alignment horizontal="left" wrapText="1"/>
    </xf>
    <xf numFmtId="0" fontId="0" fillId="0" borderId="2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center" wrapText="1"/>
    </xf>
    <xf numFmtId="0" fontId="4" fillId="8" borderId="8" xfId="0" applyFont="1" applyFill="1" applyBorder="1" applyAlignment="1">
      <alignment horizontal="center" wrapText="1"/>
    </xf>
    <xf numFmtId="0" fontId="4" fillId="8" borderId="8" xfId="0" applyFont="1" applyFill="1" applyBorder="1" applyAlignment="1">
      <alignment horizontal="right"/>
    </xf>
    <xf numFmtId="0" fontId="4" fillId="8" borderId="8" xfId="0" applyFont="1" applyFill="1" applyBorder="1" applyAlignment="1">
      <alignment horizontal="right" wrapText="1"/>
    </xf>
    <xf numFmtId="0" fontId="0" fillId="0" borderId="0" xfId="0" applyFont="1"/>
    <xf numFmtId="0" fontId="0" fillId="0" borderId="1" xfId="0" applyBorder="1" applyAlignment="1">
      <alignment wrapText="1"/>
    </xf>
    <xf numFmtId="0" fontId="0" fillId="5" borderId="1" xfId="0" applyNumberFormat="1" applyFill="1" applyBorder="1" applyAlignment="1">
      <alignment wrapText="1"/>
    </xf>
    <xf numFmtId="3" fontId="0" fillId="5" borderId="1" xfId="0" applyNumberFormat="1" applyFill="1" applyBorder="1"/>
    <xf numFmtId="0" fontId="0" fillId="5" borderId="1" xfId="0" applyFill="1" applyBorder="1"/>
    <xf numFmtId="0" fontId="0" fillId="0" borderId="1" xfId="0" applyNumberFormat="1" applyFill="1" applyBorder="1" applyAlignment="1">
      <alignment wrapText="1"/>
    </xf>
    <xf numFmtId="3" fontId="1" fillId="0" borderId="1" xfId="0" applyNumberFormat="1" applyFont="1" applyFill="1" applyBorder="1"/>
    <xf numFmtId="0" fontId="0" fillId="0" borderId="1" xfId="0" applyFont="1" applyFill="1" applyBorder="1"/>
    <xf numFmtId="3" fontId="0" fillId="0" borderId="23" xfId="0" applyNumberForma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0" fillId="7" borderId="4" xfId="0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6" xfId="0" applyFont="1" applyFill="1" applyBorder="1"/>
    <xf numFmtId="0" fontId="4" fillId="8" borderId="14" xfId="0" applyFont="1" applyFill="1" applyBorder="1"/>
    <xf numFmtId="0" fontId="4" fillId="8" borderId="13" xfId="0" applyFont="1" applyFill="1" applyBorder="1"/>
    <xf numFmtId="0" fontId="4" fillId="8" borderId="8" xfId="0" applyFont="1" applyFill="1" applyBorder="1"/>
    <xf numFmtId="0" fontId="4" fillId="8" borderId="15" xfId="0" applyFont="1" applyFill="1" applyBorder="1" applyAlignment="1">
      <alignment horizontal="right"/>
    </xf>
    <xf numFmtId="0" fontId="4" fillId="8" borderId="9" xfId="0" applyFont="1" applyFill="1" applyBorder="1" applyAlignment="1">
      <alignment horizontal="right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8" borderId="15" xfId="0" applyFont="1" applyFill="1" applyBorder="1"/>
    <xf numFmtId="0" fontId="4" fillId="8" borderId="9" xfId="0" applyFont="1" applyFill="1" applyBorder="1"/>
    <xf numFmtId="0" fontId="6" fillId="8" borderId="15" xfId="0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8" borderId="18" xfId="0" applyFont="1" applyFill="1" applyBorder="1" applyAlignment="1">
      <alignment wrapText="1"/>
    </xf>
    <xf numFmtId="0" fontId="4" fillId="8" borderId="7" xfId="0" applyFont="1" applyFill="1" applyBorder="1" applyAlignment="1">
      <alignment wrapText="1"/>
    </xf>
    <xf numFmtId="0" fontId="4" fillId="8" borderId="16" xfId="0" applyFont="1" applyFill="1" applyBorder="1" applyAlignment="1">
      <alignment wrapText="1"/>
    </xf>
    <xf numFmtId="0" fontId="4" fillId="8" borderId="17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2" xfId="0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B29" sqref="B29"/>
    </sheetView>
  </sheetViews>
  <sheetFormatPr defaultRowHeight="15" x14ac:dyDescent="0.25"/>
  <cols>
    <col min="1" max="1" width="11.5703125" bestFit="1" customWidth="1"/>
    <col min="2" max="2" width="22.42578125" customWidth="1"/>
    <col min="3" max="3" width="11.28515625" customWidth="1"/>
    <col min="4" max="4" width="21.140625" customWidth="1"/>
    <col min="5" max="5" width="15.5703125" customWidth="1"/>
    <col min="6" max="7" width="15" customWidth="1"/>
  </cols>
  <sheetData>
    <row r="2" spans="1:7" s="1" customFormat="1" ht="39" x14ac:dyDescent="0.25">
      <c r="A2" s="2" t="s">
        <v>1</v>
      </c>
      <c r="B2" s="2" t="s">
        <v>2</v>
      </c>
      <c r="C2" s="2" t="s">
        <v>3</v>
      </c>
      <c r="D2" s="2" t="s">
        <v>4</v>
      </c>
      <c r="E2" s="3">
        <v>787</v>
      </c>
      <c r="F2" s="3">
        <v>785</v>
      </c>
      <c r="G2" s="4" t="s">
        <v>0</v>
      </c>
    </row>
    <row r="3" spans="1:7" ht="30" x14ac:dyDescent="0.25">
      <c r="A3" s="5" t="s">
        <v>18</v>
      </c>
      <c r="B3" s="5" t="s">
        <v>19</v>
      </c>
      <c r="C3" s="52">
        <v>723111</v>
      </c>
      <c r="D3" s="53" t="s">
        <v>91</v>
      </c>
      <c r="E3" s="6">
        <v>1200000</v>
      </c>
      <c r="F3" s="6"/>
      <c r="G3" s="6">
        <f>E3+F3</f>
        <v>1200000</v>
      </c>
    </row>
    <row r="4" spans="1:7" ht="30" x14ac:dyDescent="0.25">
      <c r="A4" s="5"/>
      <c r="B4" s="5"/>
      <c r="C4" s="5">
        <v>725939</v>
      </c>
      <c r="D4" s="53" t="s">
        <v>92</v>
      </c>
      <c r="E4" s="6">
        <v>40000</v>
      </c>
      <c r="F4" s="6"/>
      <c r="G4" s="6">
        <f t="shared" ref="G4:G10" si="0">E4+F4</f>
        <v>40000</v>
      </c>
    </row>
    <row r="5" spans="1:7" ht="45" x14ac:dyDescent="0.25">
      <c r="A5" s="5"/>
      <c r="B5" s="5"/>
      <c r="C5" s="5">
        <v>741114</v>
      </c>
      <c r="D5" s="53" t="s">
        <v>93</v>
      </c>
      <c r="E5" s="6">
        <v>2470000</v>
      </c>
      <c r="F5" s="6"/>
      <c r="G5" s="6">
        <f t="shared" si="0"/>
        <v>2470000</v>
      </c>
    </row>
    <row r="6" spans="1:7" x14ac:dyDescent="0.25">
      <c r="A6" s="5"/>
      <c r="B6" s="5"/>
      <c r="C6" s="5"/>
      <c r="D6" s="5"/>
      <c r="E6" s="6"/>
      <c r="F6" s="6"/>
      <c r="G6" s="6">
        <f t="shared" si="0"/>
        <v>0</v>
      </c>
    </row>
    <row r="7" spans="1:7" x14ac:dyDescent="0.25">
      <c r="A7" s="5"/>
      <c r="B7" s="5"/>
      <c r="C7" s="5"/>
      <c r="D7" s="5"/>
      <c r="E7" s="6"/>
      <c r="F7" s="6"/>
      <c r="G7" s="6">
        <f t="shared" si="0"/>
        <v>0</v>
      </c>
    </row>
    <row r="8" spans="1:7" x14ac:dyDescent="0.25">
      <c r="A8" s="5"/>
      <c r="B8" s="5"/>
      <c r="C8" s="5"/>
      <c r="D8" s="5"/>
      <c r="E8" s="6"/>
      <c r="F8" s="6"/>
      <c r="G8" s="6">
        <f t="shared" si="0"/>
        <v>0</v>
      </c>
    </row>
    <row r="9" spans="1:7" x14ac:dyDescent="0.25">
      <c r="A9" s="5"/>
      <c r="B9" s="5"/>
      <c r="C9" s="5"/>
      <c r="D9" s="5"/>
      <c r="E9" s="6"/>
      <c r="F9" s="6"/>
      <c r="G9" s="6">
        <f t="shared" si="0"/>
        <v>0</v>
      </c>
    </row>
    <row r="10" spans="1:7" x14ac:dyDescent="0.25">
      <c r="A10" s="5"/>
      <c r="B10" s="5"/>
      <c r="C10" s="5"/>
      <c r="D10" s="5"/>
      <c r="E10" s="6"/>
      <c r="F10" s="6"/>
      <c r="G10" s="6">
        <f t="shared" si="0"/>
        <v>0</v>
      </c>
    </row>
    <row r="11" spans="1:7" x14ac:dyDescent="0.25">
      <c r="B11" s="5"/>
      <c r="C11" s="5"/>
      <c r="D11" s="5" t="s">
        <v>0</v>
      </c>
      <c r="E11" s="6">
        <f>SUM(E3:E10)</f>
        <v>3710000</v>
      </c>
      <c r="F11" s="6">
        <f t="shared" ref="F11:G11" si="1">SUM(F3:F10)</f>
        <v>0</v>
      </c>
      <c r="G11" s="6">
        <f t="shared" si="1"/>
        <v>3710000</v>
      </c>
    </row>
    <row r="16" spans="1:7" x14ac:dyDescent="0.25">
      <c r="A16" s="61" t="s">
        <v>94</v>
      </c>
      <c r="B16" s="61"/>
      <c r="C16" s="61"/>
      <c r="D16" s="61"/>
      <c r="E16" s="61"/>
    </row>
    <row r="17" spans="1:5" x14ac:dyDescent="0.25">
      <c r="A17" s="61"/>
      <c r="B17" s="61"/>
      <c r="C17" s="61"/>
      <c r="D17" s="61"/>
      <c r="E17" s="61"/>
    </row>
    <row r="18" spans="1:5" x14ac:dyDescent="0.25">
      <c r="A18" s="61"/>
      <c r="B18" s="61"/>
      <c r="C18" s="61"/>
      <c r="D18" s="61"/>
      <c r="E18" s="61"/>
    </row>
    <row r="19" spans="1:5" x14ac:dyDescent="0.25">
      <c r="A19" s="61"/>
      <c r="B19" s="61"/>
      <c r="C19" s="61"/>
      <c r="D19" s="61"/>
      <c r="E19" s="61"/>
    </row>
    <row r="20" spans="1:5" x14ac:dyDescent="0.25">
      <c r="A20" s="61"/>
      <c r="B20" s="61"/>
      <c r="C20" s="61"/>
      <c r="D20" s="61"/>
      <c r="E20" s="61"/>
    </row>
    <row r="21" spans="1:5" ht="49.5" customHeight="1" x14ac:dyDescent="0.25">
      <c r="A21" s="61"/>
      <c r="B21" s="61"/>
      <c r="C21" s="61"/>
      <c r="D21" s="61"/>
      <c r="E21" s="61"/>
    </row>
  </sheetData>
  <mergeCells count="1">
    <mergeCell ref="A16:E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>
      <selection activeCell="F119" sqref="F119"/>
    </sheetView>
  </sheetViews>
  <sheetFormatPr defaultRowHeight="15" x14ac:dyDescent="0.25"/>
  <cols>
    <col min="1" max="1" width="11.5703125" bestFit="1" customWidth="1"/>
    <col min="2" max="2" width="22.42578125" customWidth="1"/>
    <col min="3" max="3" width="11.28515625" customWidth="1"/>
    <col min="4" max="4" width="21.140625" style="23" customWidth="1"/>
    <col min="5" max="6" width="15.5703125" customWidth="1"/>
    <col min="7" max="8" width="15" customWidth="1"/>
  </cols>
  <sheetData>
    <row r="1" spans="1:8" x14ac:dyDescent="0.25">
      <c r="A1" s="62" t="s">
        <v>22</v>
      </c>
      <c r="B1" s="62"/>
      <c r="C1" s="62"/>
      <c r="D1" s="62"/>
      <c r="E1" s="62"/>
      <c r="F1" s="62"/>
      <c r="G1" s="62"/>
      <c r="H1" s="62"/>
    </row>
    <row r="2" spans="1:8" s="1" customFormat="1" ht="39" x14ac:dyDescent="0.25">
      <c r="A2" s="2" t="s">
        <v>1</v>
      </c>
      <c r="B2" s="2" t="s">
        <v>2</v>
      </c>
      <c r="C2" s="2" t="s">
        <v>5</v>
      </c>
      <c r="D2" s="19" t="s">
        <v>6</v>
      </c>
      <c r="E2" s="3">
        <v>787</v>
      </c>
      <c r="F2" s="3">
        <v>903</v>
      </c>
      <c r="G2" s="3">
        <v>785</v>
      </c>
      <c r="H2" s="4" t="s">
        <v>0</v>
      </c>
    </row>
    <row r="3" spans="1:8" ht="15.75" x14ac:dyDescent="0.25">
      <c r="A3" s="71" t="s">
        <v>18</v>
      </c>
      <c r="B3" s="73" t="s">
        <v>19</v>
      </c>
      <c r="C3" s="7"/>
      <c r="D3" s="20"/>
      <c r="E3" s="17">
        <f>E4+E16+E62+E66</f>
        <v>3710000</v>
      </c>
      <c r="F3" s="17">
        <f>F4+F16+F62+F66</f>
        <v>16475000</v>
      </c>
      <c r="G3" s="17">
        <f>G4+G16+G62+G67</f>
        <v>0</v>
      </c>
      <c r="H3" s="17">
        <f>H4+H16+H62+H67</f>
        <v>20185000</v>
      </c>
    </row>
    <row r="4" spans="1:8" x14ac:dyDescent="0.25">
      <c r="A4" s="72"/>
      <c r="B4" s="74"/>
      <c r="C4" s="9">
        <v>40</v>
      </c>
      <c r="D4" s="21" t="s">
        <v>23</v>
      </c>
      <c r="E4" s="11">
        <f>E5+E8</f>
        <v>0</v>
      </c>
      <c r="F4" s="11">
        <f>F5+F8+F14</f>
        <v>13405000</v>
      </c>
      <c r="G4" s="11">
        <f>G5+G8</f>
        <v>0</v>
      </c>
      <c r="H4" s="11">
        <f>SUM(E4:G4)</f>
        <v>13405000</v>
      </c>
    </row>
    <row r="5" spans="1:8" x14ac:dyDescent="0.25">
      <c r="A5" s="72"/>
      <c r="B5" s="74"/>
      <c r="C5" s="10">
        <v>401</v>
      </c>
      <c r="D5" s="22" t="s">
        <v>24</v>
      </c>
      <c r="E5" s="12">
        <f>E6+E7</f>
        <v>0</v>
      </c>
      <c r="F5" s="12">
        <f>F6+F7</f>
        <v>9360000</v>
      </c>
      <c r="G5" s="12">
        <f>G6+G7</f>
        <v>0</v>
      </c>
      <c r="H5" s="12">
        <f t="shared" ref="H5:H13" si="0">SUM(E5:G5)</f>
        <v>9360000</v>
      </c>
    </row>
    <row r="6" spans="1:8" x14ac:dyDescent="0.25">
      <c r="A6" s="72"/>
      <c r="B6" s="74"/>
      <c r="C6" s="5">
        <v>401130</v>
      </c>
      <c r="D6" s="18" t="s">
        <v>24</v>
      </c>
      <c r="E6" s="6"/>
      <c r="F6" s="6">
        <v>8751000</v>
      </c>
      <c r="G6" s="6"/>
      <c r="H6" s="15">
        <f t="shared" si="0"/>
        <v>8751000</v>
      </c>
    </row>
    <row r="7" spans="1:8" x14ac:dyDescent="0.25">
      <c r="A7" s="72"/>
      <c r="B7" s="74"/>
      <c r="C7" s="5">
        <v>401310</v>
      </c>
      <c r="D7" s="18" t="s">
        <v>25</v>
      </c>
      <c r="E7" s="6"/>
      <c r="F7" s="6">
        <v>609000</v>
      </c>
      <c r="G7" s="6"/>
      <c r="H7" s="15">
        <f t="shared" si="0"/>
        <v>609000</v>
      </c>
    </row>
    <row r="8" spans="1:8" x14ac:dyDescent="0.25">
      <c r="A8" s="72"/>
      <c r="B8" s="74"/>
      <c r="C8" s="10">
        <v>402</v>
      </c>
      <c r="D8" s="22" t="s">
        <v>26</v>
      </c>
      <c r="E8" s="12">
        <f>SUM(E9:E13)</f>
        <v>0</v>
      </c>
      <c r="F8" s="12">
        <f>F9+F10+F11+F12+F13</f>
        <v>3645000</v>
      </c>
      <c r="G8" s="12">
        <f>SUM(G9:G13)</f>
        <v>0</v>
      </c>
      <c r="H8" s="11">
        <f t="shared" si="0"/>
        <v>3645000</v>
      </c>
    </row>
    <row r="9" spans="1:8" x14ac:dyDescent="0.25">
      <c r="A9" s="72"/>
      <c r="B9" s="74"/>
      <c r="C9" s="5">
        <v>402110</v>
      </c>
      <c r="D9" s="18" t="s">
        <v>27</v>
      </c>
      <c r="E9" s="6"/>
      <c r="F9" s="6">
        <v>2444000</v>
      </c>
      <c r="G9" s="6"/>
      <c r="H9" s="12">
        <f t="shared" si="0"/>
        <v>2444000</v>
      </c>
    </row>
    <row r="10" spans="1:8" ht="30" x14ac:dyDescent="0.25">
      <c r="A10" s="72"/>
      <c r="B10" s="74"/>
      <c r="C10" s="5">
        <v>402190</v>
      </c>
      <c r="D10" s="42" t="s">
        <v>28</v>
      </c>
      <c r="E10" s="6"/>
      <c r="F10" s="6">
        <v>5000</v>
      </c>
      <c r="G10" s="6"/>
      <c r="H10" s="12"/>
    </row>
    <row r="11" spans="1:8" x14ac:dyDescent="0.25">
      <c r="A11" s="72"/>
      <c r="B11" s="74"/>
      <c r="C11" s="5">
        <v>402210</v>
      </c>
      <c r="D11" s="18" t="s">
        <v>29</v>
      </c>
      <c r="E11" s="6"/>
      <c r="F11" s="6">
        <v>975000</v>
      </c>
      <c r="G11" s="6"/>
      <c r="H11" s="14">
        <f t="shared" si="0"/>
        <v>975000</v>
      </c>
    </row>
    <row r="12" spans="1:8" ht="30" x14ac:dyDescent="0.25">
      <c r="A12" s="72"/>
      <c r="B12" s="74"/>
      <c r="C12" s="5">
        <v>402220</v>
      </c>
      <c r="D12" s="42" t="s">
        <v>30</v>
      </c>
      <c r="E12" s="6"/>
      <c r="F12" s="6">
        <v>65000</v>
      </c>
      <c r="G12" s="6"/>
      <c r="H12" s="14">
        <f t="shared" si="0"/>
        <v>65000</v>
      </c>
    </row>
    <row r="13" spans="1:8" ht="30" x14ac:dyDescent="0.25">
      <c r="A13" s="72"/>
      <c r="B13" s="74"/>
      <c r="C13" s="13">
        <v>402310</v>
      </c>
      <c r="D13" s="42" t="s">
        <v>31</v>
      </c>
      <c r="E13" s="16"/>
      <c r="F13" s="16">
        <v>156000</v>
      </c>
      <c r="G13" s="5"/>
      <c r="H13" s="14">
        <f t="shared" si="0"/>
        <v>156000</v>
      </c>
    </row>
    <row r="14" spans="1:8" x14ac:dyDescent="0.25">
      <c r="A14" s="72"/>
      <c r="B14" s="74"/>
      <c r="C14" s="10">
        <v>404</v>
      </c>
      <c r="D14" s="54" t="s">
        <v>95</v>
      </c>
      <c r="E14" s="55"/>
      <c r="F14" s="55">
        <f>F15</f>
        <v>400000</v>
      </c>
      <c r="G14" s="56"/>
      <c r="H14" s="12"/>
    </row>
    <row r="15" spans="1:8" ht="30" x14ac:dyDescent="0.25">
      <c r="A15" s="72"/>
      <c r="B15" s="74"/>
      <c r="C15" s="59">
        <v>404110</v>
      </c>
      <c r="D15" s="57" t="s">
        <v>96</v>
      </c>
      <c r="E15" s="16"/>
      <c r="F15" s="16">
        <v>400000</v>
      </c>
      <c r="G15" s="13"/>
      <c r="H15" s="58"/>
    </row>
    <row r="16" spans="1:8" x14ac:dyDescent="0.25">
      <c r="A16" s="72"/>
      <c r="B16" s="74"/>
      <c r="C16" s="9">
        <v>42</v>
      </c>
      <c r="D16" s="21" t="s">
        <v>32</v>
      </c>
      <c r="E16" s="11">
        <f>E17+E23+E31+E42+E52+E57</f>
        <v>3500000</v>
      </c>
      <c r="F16" s="11">
        <f>F17+F23+F31+F42+F52+F57</f>
        <v>2750000</v>
      </c>
      <c r="G16" s="11">
        <f>G17+G23+G31+G42+G52+G57</f>
        <v>0</v>
      </c>
      <c r="H16" s="11">
        <f>H17+H23+H31+H42+H52+H57</f>
        <v>6250000</v>
      </c>
    </row>
    <row r="17" spans="1:8" x14ac:dyDescent="0.25">
      <c r="A17" s="72"/>
      <c r="B17" s="74"/>
      <c r="C17" s="10">
        <v>420</v>
      </c>
      <c r="D17" s="43" t="s">
        <v>33</v>
      </c>
      <c r="E17" s="12">
        <f>E18+E19+E20+E22</f>
        <v>100000</v>
      </c>
      <c r="F17" s="12">
        <f>SUM(F18:F22)</f>
        <v>0</v>
      </c>
      <c r="G17" s="12">
        <f>SUM(G18:G22)</f>
        <v>0</v>
      </c>
      <c r="H17" s="12">
        <f>SUM(E17:G17)</f>
        <v>100000</v>
      </c>
    </row>
    <row r="18" spans="1:8" ht="30" x14ac:dyDescent="0.25">
      <c r="A18" s="72"/>
      <c r="B18" s="74"/>
      <c r="C18" s="13">
        <v>420110</v>
      </c>
      <c r="D18" s="42" t="s">
        <v>34</v>
      </c>
      <c r="E18" s="6">
        <v>20000</v>
      </c>
      <c r="F18" s="6"/>
      <c r="G18" s="6"/>
      <c r="H18" s="14">
        <f t="shared" ref="H18:H22" si="1">SUM(E18:G18)</f>
        <v>20000</v>
      </c>
    </row>
    <row r="19" spans="1:8" ht="30" x14ac:dyDescent="0.25">
      <c r="A19" s="72"/>
      <c r="B19" s="74"/>
      <c r="C19" s="13">
        <v>420120</v>
      </c>
      <c r="D19" s="44" t="s">
        <v>35</v>
      </c>
      <c r="E19" s="6">
        <v>20000</v>
      </c>
      <c r="F19" s="6"/>
      <c r="G19" s="6"/>
      <c r="H19" s="14">
        <f t="shared" si="1"/>
        <v>20000</v>
      </c>
    </row>
    <row r="20" spans="1:8" ht="30" x14ac:dyDescent="0.25">
      <c r="A20" s="72"/>
      <c r="B20" s="74"/>
      <c r="C20" s="13">
        <v>420210</v>
      </c>
      <c r="D20" s="45" t="s">
        <v>36</v>
      </c>
      <c r="E20" s="6">
        <v>30000</v>
      </c>
      <c r="F20" s="6"/>
      <c r="G20" s="6"/>
      <c r="H20" s="14">
        <v>30000</v>
      </c>
    </row>
    <row r="21" spans="1:8" ht="45" x14ac:dyDescent="0.25">
      <c r="A21" s="72"/>
      <c r="B21" s="74"/>
      <c r="C21" s="13">
        <v>420220</v>
      </c>
      <c r="D21" s="46" t="s">
        <v>37</v>
      </c>
      <c r="E21" s="6">
        <v>30000</v>
      </c>
      <c r="F21" s="6"/>
      <c r="G21" s="6"/>
      <c r="H21" s="14">
        <v>50000</v>
      </c>
    </row>
    <row r="22" spans="1:8" ht="45" x14ac:dyDescent="0.25">
      <c r="A22" s="72"/>
      <c r="B22" s="74"/>
      <c r="C22" s="13">
        <v>420230</v>
      </c>
      <c r="D22" s="47" t="s">
        <v>38</v>
      </c>
      <c r="E22" s="6">
        <v>30000</v>
      </c>
      <c r="F22" s="6"/>
      <c r="G22" s="6"/>
      <c r="H22" s="14">
        <f t="shared" si="1"/>
        <v>30000</v>
      </c>
    </row>
    <row r="23" spans="1:8" x14ac:dyDescent="0.25">
      <c r="A23" s="72"/>
      <c r="B23" s="74"/>
      <c r="C23" s="10">
        <v>421</v>
      </c>
      <c r="D23" s="22" t="s">
        <v>39</v>
      </c>
      <c r="E23" s="12">
        <f>E24+E25+E26+E27+E28+E29+E30</f>
        <v>120000</v>
      </c>
      <c r="F23" s="12">
        <f>F24+F25+F26+F27+F28+F29+F30</f>
        <v>2210000</v>
      </c>
      <c r="G23" s="12">
        <f>SUM(G24:G30)</f>
        <v>0</v>
      </c>
      <c r="H23" s="12">
        <f>SUM(E23:G23)</f>
        <v>2330000</v>
      </c>
    </row>
    <row r="24" spans="1:8" x14ac:dyDescent="0.25">
      <c r="A24" s="72"/>
      <c r="B24" s="74"/>
      <c r="C24" s="13">
        <v>421110</v>
      </c>
      <c r="D24" s="18" t="s">
        <v>40</v>
      </c>
      <c r="E24" s="6">
        <v>50000</v>
      </c>
      <c r="F24" s="6">
        <v>210000</v>
      </c>
      <c r="G24" s="6"/>
      <c r="H24" s="6">
        <f>SUM(E24:G24)</f>
        <v>260000</v>
      </c>
    </row>
    <row r="25" spans="1:8" x14ac:dyDescent="0.25">
      <c r="A25" s="72"/>
      <c r="B25" s="74"/>
      <c r="C25" s="13">
        <v>421120</v>
      </c>
      <c r="D25" s="18" t="s">
        <v>41</v>
      </c>
      <c r="E25" s="6">
        <v>20000</v>
      </c>
      <c r="F25" s="6">
        <v>50000</v>
      </c>
      <c r="G25" s="6"/>
      <c r="H25" s="6">
        <f t="shared" ref="H25:H30" si="2">SUM(E25:G25)</f>
        <v>70000</v>
      </c>
    </row>
    <row r="26" spans="1:8" x14ac:dyDescent="0.25">
      <c r="A26" s="72"/>
      <c r="B26" s="74"/>
      <c r="C26" s="13">
        <v>421130</v>
      </c>
      <c r="D26" s="18" t="s">
        <v>42</v>
      </c>
      <c r="E26" s="6">
        <v>20000</v>
      </c>
      <c r="F26" s="6">
        <v>50000</v>
      </c>
      <c r="G26" s="6"/>
      <c r="H26" s="6">
        <f t="shared" si="2"/>
        <v>70000</v>
      </c>
    </row>
    <row r="27" spans="1:8" x14ac:dyDescent="0.25">
      <c r="A27" s="72"/>
      <c r="B27" s="74"/>
      <c r="C27" s="13">
        <v>421240</v>
      </c>
      <c r="D27" s="18" t="s">
        <v>43</v>
      </c>
      <c r="E27" s="6"/>
      <c r="F27" s="6">
        <v>1800000</v>
      </c>
      <c r="G27" s="6"/>
      <c r="H27" s="6">
        <f t="shared" si="2"/>
        <v>1800000</v>
      </c>
    </row>
    <row r="28" spans="1:8" x14ac:dyDescent="0.25">
      <c r="A28" s="72"/>
      <c r="B28" s="74"/>
      <c r="C28" s="13">
        <v>421320</v>
      </c>
      <c r="D28" s="18" t="s">
        <v>44</v>
      </c>
      <c r="E28" s="6">
        <v>10000</v>
      </c>
      <c r="F28" s="6">
        <v>40000</v>
      </c>
      <c r="G28" s="6"/>
      <c r="H28" s="6">
        <f t="shared" si="2"/>
        <v>50000</v>
      </c>
    </row>
    <row r="29" spans="1:8" ht="45" x14ac:dyDescent="0.25">
      <c r="A29" s="72"/>
      <c r="B29" s="74"/>
      <c r="C29" s="13">
        <v>421410</v>
      </c>
      <c r="D29" s="42" t="s">
        <v>45</v>
      </c>
      <c r="E29" s="6">
        <v>20000</v>
      </c>
      <c r="F29" s="6">
        <v>40000</v>
      </c>
      <c r="G29" s="6"/>
      <c r="H29" s="6">
        <f t="shared" si="2"/>
        <v>60000</v>
      </c>
    </row>
    <row r="30" spans="1:8" ht="30" x14ac:dyDescent="0.25">
      <c r="A30" s="72"/>
      <c r="B30" s="74"/>
      <c r="C30" s="13">
        <v>421420</v>
      </c>
      <c r="D30" s="42" t="s">
        <v>46</v>
      </c>
      <c r="E30" s="6"/>
      <c r="F30" s="6">
        <v>20000</v>
      </c>
      <c r="G30" s="6"/>
      <c r="H30" s="6">
        <f t="shared" si="2"/>
        <v>20000</v>
      </c>
    </row>
    <row r="31" spans="1:8" x14ac:dyDescent="0.25">
      <c r="A31" s="72"/>
      <c r="B31" s="74"/>
      <c r="C31" s="10">
        <v>423</v>
      </c>
      <c r="D31" s="22" t="s">
        <v>47</v>
      </c>
      <c r="E31" s="12">
        <f>E32+E33+E34+E35+E36+E37+E38+E39+E40+E41</f>
        <v>2060000</v>
      </c>
      <c r="F31" s="12">
        <f>F32+F33+F34+F35+F36+F37+F38+F39+F40+F41</f>
        <v>260000</v>
      </c>
      <c r="G31" s="12">
        <f t="shared" ref="F31:G31" si="3">SUM(G32:G41)</f>
        <v>0</v>
      </c>
      <c r="H31" s="12">
        <f>SUM(E31:G31)</f>
        <v>2320000</v>
      </c>
    </row>
    <row r="32" spans="1:8" x14ac:dyDescent="0.25">
      <c r="A32" s="72"/>
      <c r="B32" s="74"/>
      <c r="C32" s="13">
        <v>423110</v>
      </c>
      <c r="D32" s="18" t="s">
        <v>48</v>
      </c>
      <c r="E32" s="6">
        <v>50000</v>
      </c>
      <c r="F32" s="6">
        <v>30000</v>
      </c>
      <c r="G32" s="6"/>
      <c r="H32" s="6">
        <f>SUM(E32:G32)</f>
        <v>80000</v>
      </c>
    </row>
    <row r="33" spans="1:8" x14ac:dyDescent="0.25">
      <c r="A33" s="72"/>
      <c r="B33" s="74"/>
      <c r="C33" s="13">
        <v>423120</v>
      </c>
      <c r="D33" s="18" t="s">
        <v>49</v>
      </c>
      <c r="E33" s="6">
        <v>50000</v>
      </c>
      <c r="F33" s="16">
        <v>30000</v>
      </c>
      <c r="G33" s="6"/>
      <c r="H33" s="6">
        <f t="shared" ref="H33:H51" si="4">SUM(E33:G33)</f>
        <v>80000</v>
      </c>
    </row>
    <row r="34" spans="1:8" x14ac:dyDescent="0.25">
      <c r="A34" s="72"/>
      <c r="B34" s="74"/>
      <c r="C34" s="13">
        <v>423320</v>
      </c>
      <c r="D34" s="18" t="s">
        <v>101</v>
      </c>
      <c r="E34" s="6">
        <v>60000</v>
      </c>
      <c r="F34" s="6"/>
      <c r="G34" s="6"/>
      <c r="H34" s="6">
        <f t="shared" si="4"/>
        <v>60000</v>
      </c>
    </row>
    <row r="35" spans="1:8" x14ac:dyDescent="0.25">
      <c r="A35" s="72"/>
      <c r="B35" s="74"/>
      <c r="C35" s="13">
        <v>423330</v>
      </c>
      <c r="D35" s="18" t="s">
        <v>50</v>
      </c>
      <c r="E35" s="6">
        <v>60000</v>
      </c>
      <c r="F35" s="6"/>
      <c r="G35" s="6"/>
      <c r="H35" s="6">
        <f t="shared" si="4"/>
        <v>60000</v>
      </c>
    </row>
    <row r="36" spans="1:8" ht="30" x14ac:dyDescent="0.25">
      <c r="A36" s="72"/>
      <c r="B36" s="74"/>
      <c r="C36" s="13">
        <v>423410</v>
      </c>
      <c r="D36" s="42" t="s">
        <v>51</v>
      </c>
      <c r="E36" s="6">
        <v>1350000</v>
      </c>
      <c r="F36" s="6"/>
      <c r="G36" s="6"/>
      <c r="H36" s="6">
        <f t="shared" si="4"/>
        <v>1350000</v>
      </c>
    </row>
    <row r="37" spans="1:8" x14ac:dyDescent="0.25">
      <c r="A37" s="72"/>
      <c r="B37" s="74"/>
      <c r="C37" s="13">
        <v>423620</v>
      </c>
      <c r="D37" s="18" t="s">
        <v>52</v>
      </c>
      <c r="E37" s="6">
        <v>50000</v>
      </c>
      <c r="F37" s="6">
        <v>20000</v>
      </c>
      <c r="G37" s="6"/>
      <c r="H37" s="6">
        <f t="shared" si="4"/>
        <v>70000</v>
      </c>
    </row>
    <row r="38" spans="1:8" x14ac:dyDescent="0.25">
      <c r="A38" s="72"/>
      <c r="B38" s="74"/>
      <c r="C38" s="13">
        <v>423710</v>
      </c>
      <c r="D38" s="18" t="s">
        <v>53</v>
      </c>
      <c r="E38" s="6">
        <v>200000</v>
      </c>
      <c r="F38" s="6"/>
      <c r="G38" s="6"/>
      <c r="H38" s="6">
        <f t="shared" si="4"/>
        <v>200000</v>
      </c>
    </row>
    <row r="39" spans="1:8" ht="30" x14ac:dyDescent="0.25">
      <c r="A39" s="72"/>
      <c r="B39" s="74"/>
      <c r="C39" s="13">
        <v>423720</v>
      </c>
      <c r="D39" s="42" t="s">
        <v>54</v>
      </c>
      <c r="E39" s="6">
        <v>40000</v>
      </c>
      <c r="F39" s="6">
        <v>40000</v>
      </c>
      <c r="G39" s="6"/>
      <c r="H39" s="6">
        <f t="shared" si="4"/>
        <v>80000</v>
      </c>
    </row>
    <row r="40" spans="1:8" x14ac:dyDescent="0.25">
      <c r="A40" s="72"/>
      <c r="B40" s="74"/>
      <c r="C40" s="13">
        <v>423810</v>
      </c>
      <c r="D40" s="18" t="s">
        <v>55</v>
      </c>
      <c r="E40" s="6">
        <v>100000</v>
      </c>
      <c r="F40" s="6">
        <v>70000</v>
      </c>
      <c r="G40" s="6"/>
      <c r="H40" s="6">
        <f t="shared" si="4"/>
        <v>170000</v>
      </c>
    </row>
    <row r="41" spans="1:8" x14ac:dyDescent="0.25">
      <c r="A41" s="72"/>
      <c r="B41" s="74"/>
      <c r="C41" s="13">
        <v>423990</v>
      </c>
      <c r="D41" s="18" t="s">
        <v>56</v>
      </c>
      <c r="E41" s="6">
        <v>100000</v>
      </c>
      <c r="F41" s="6">
        <v>70000</v>
      </c>
      <c r="G41" s="6"/>
      <c r="H41" s="6">
        <f t="shared" si="4"/>
        <v>170000</v>
      </c>
    </row>
    <row r="42" spans="1:8" x14ac:dyDescent="0.25">
      <c r="A42" s="72"/>
      <c r="B42" s="74"/>
      <c r="C42" s="10">
        <v>424</v>
      </c>
      <c r="D42" s="22" t="s">
        <v>57</v>
      </c>
      <c r="E42" s="12">
        <f>E43+E44+E45+E46+E47+E48+E49+E50+E51</f>
        <v>830000</v>
      </c>
      <c r="F42" s="12">
        <f>F43+F44+F45+F46+F47+F48+F50+F51</f>
        <v>100000</v>
      </c>
      <c r="G42" s="12">
        <f>SUM(G43:G51)</f>
        <v>0</v>
      </c>
      <c r="H42" s="12">
        <f>SUM(E42:G42)</f>
        <v>930000</v>
      </c>
    </row>
    <row r="43" spans="1:8" ht="30" x14ac:dyDescent="0.25">
      <c r="A43" s="72"/>
      <c r="B43" s="74"/>
      <c r="C43" s="13">
        <v>424110</v>
      </c>
      <c r="D43" s="42" t="s">
        <v>58</v>
      </c>
      <c r="E43" s="6">
        <v>50000</v>
      </c>
      <c r="F43" s="6">
        <v>20000</v>
      </c>
      <c r="G43" s="6"/>
      <c r="H43" s="6">
        <f t="shared" si="4"/>
        <v>70000</v>
      </c>
    </row>
    <row r="44" spans="1:8" x14ac:dyDescent="0.25">
      <c r="A44" s="72"/>
      <c r="B44" s="74"/>
      <c r="C44" s="13">
        <v>424190</v>
      </c>
      <c r="D44" s="18"/>
      <c r="E44" s="6"/>
      <c r="F44" s="6"/>
      <c r="G44" s="6"/>
      <c r="H44" s="6">
        <f t="shared" si="4"/>
        <v>0</v>
      </c>
    </row>
    <row r="45" spans="1:8" ht="30" x14ac:dyDescent="0.25">
      <c r="A45" s="72"/>
      <c r="B45" s="74"/>
      <c r="C45" s="13">
        <v>424210</v>
      </c>
      <c r="D45" s="42" t="s">
        <v>59</v>
      </c>
      <c r="E45" s="6">
        <v>580000</v>
      </c>
      <c r="G45" s="6"/>
      <c r="H45" s="6">
        <f t="shared" si="4"/>
        <v>580000</v>
      </c>
    </row>
    <row r="46" spans="1:8" x14ac:dyDescent="0.25">
      <c r="A46" s="72"/>
      <c r="B46" s="74"/>
      <c r="C46" s="13">
        <v>424220</v>
      </c>
      <c r="D46" s="18"/>
      <c r="E46" s="6"/>
      <c r="F46" s="6"/>
      <c r="G46" s="6"/>
      <c r="H46" s="6">
        <f t="shared" si="4"/>
        <v>0</v>
      </c>
    </row>
    <row r="47" spans="1:8" ht="45" x14ac:dyDescent="0.25">
      <c r="A47" s="72"/>
      <c r="B47" s="74"/>
      <c r="C47" s="13">
        <v>424230</v>
      </c>
      <c r="D47" s="48" t="s">
        <v>60</v>
      </c>
      <c r="E47" s="6">
        <v>40000</v>
      </c>
      <c r="F47" s="6">
        <v>10000</v>
      </c>
      <c r="G47" s="6"/>
      <c r="H47" s="6">
        <f t="shared" si="4"/>
        <v>50000</v>
      </c>
    </row>
    <row r="48" spans="1:8" ht="30" x14ac:dyDescent="0.25">
      <c r="A48" s="72"/>
      <c r="B48" s="74"/>
      <c r="C48" s="13">
        <v>424390</v>
      </c>
      <c r="D48" s="48" t="s">
        <v>100</v>
      </c>
      <c r="E48" s="6">
        <v>70000</v>
      </c>
      <c r="F48" s="6"/>
      <c r="G48" s="6"/>
      <c r="H48" s="6"/>
    </row>
    <row r="49" spans="1:8" ht="30" x14ac:dyDescent="0.25">
      <c r="A49" s="72"/>
      <c r="B49" s="74"/>
      <c r="C49" s="13">
        <v>424420</v>
      </c>
      <c r="D49" s="48" t="s">
        <v>61</v>
      </c>
      <c r="E49" s="6">
        <v>20000</v>
      </c>
      <c r="F49" s="6"/>
      <c r="G49" s="6"/>
      <c r="H49" s="6">
        <f t="shared" si="4"/>
        <v>20000</v>
      </c>
    </row>
    <row r="50" spans="1:8" ht="30" x14ac:dyDescent="0.25">
      <c r="A50" s="72"/>
      <c r="B50" s="74"/>
      <c r="C50" s="13">
        <v>424440</v>
      </c>
      <c r="D50" s="42" t="s">
        <v>62</v>
      </c>
      <c r="E50" s="6">
        <v>50000</v>
      </c>
      <c r="F50" s="6">
        <v>70000</v>
      </c>
      <c r="G50" s="6"/>
      <c r="H50" s="6">
        <f t="shared" si="4"/>
        <v>120000</v>
      </c>
    </row>
    <row r="51" spans="1:8" ht="45" x14ac:dyDescent="0.25">
      <c r="A51" s="72"/>
      <c r="B51" s="74"/>
      <c r="C51" s="8">
        <v>424510</v>
      </c>
      <c r="D51" s="42" t="s">
        <v>63</v>
      </c>
      <c r="E51" s="6">
        <v>20000</v>
      </c>
      <c r="F51" s="6"/>
      <c r="G51" s="6"/>
      <c r="H51" s="6">
        <f t="shared" si="4"/>
        <v>20000</v>
      </c>
    </row>
    <row r="52" spans="1:8" x14ac:dyDescent="0.25">
      <c r="A52" s="72"/>
      <c r="B52" s="74"/>
      <c r="C52" s="10">
        <v>425</v>
      </c>
      <c r="D52" s="22" t="s">
        <v>65</v>
      </c>
      <c r="E52" s="12">
        <f>E53+E54+E55+E56</f>
        <v>210000</v>
      </c>
      <c r="F52" s="12">
        <f>SUM(F53:F56)</f>
        <v>0</v>
      </c>
      <c r="G52" s="12">
        <f>SUM(G53:G56)</f>
        <v>0</v>
      </c>
      <c r="H52" s="12">
        <f>SUM(E52:G52)</f>
        <v>210000</v>
      </c>
    </row>
    <row r="53" spans="1:8" ht="30" x14ac:dyDescent="0.25">
      <c r="A53" s="72"/>
      <c r="B53" s="74"/>
      <c r="C53" s="13">
        <v>425250</v>
      </c>
      <c r="D53" s="42" t="s">
        <v>64</v>
      </c>
      <c r="E53" s="6">
        <v>20000</v>
      </c>
      <c r="F53" s="6"/>
      <c r="G53" s="6"/>
      <c r="H53" s="6">
        <f t="shared" ref="H53:H61" si="5">SUM(E53:G53)</f>
        <v>20000</v>
      </c>
    </row>
    <row r="54" spans="1:8" ht="30" x14ac:dyDescent="0.25">
      <c r="A54" s="72"/>
      <c r="B54" s="74"/>
      <c r="C54" s="13">
        <v>425420</v>
      </c>
      <c r="D54" s="44" t="s">
        <v>66</v>
      </c>
      <c r="E54" s="6">
        <v>40000</v>
      </c>
      <c r="F54" s="6"/>
      <c r="G54" s="6"/>
      <c r="H54" s="6">
        <f t="shared" si="5"/>
        <v>40000</v>
      </c>
    </row>
    <row r="55" spans="1:8" x14ac:dyDescent="0.25">
      <c r="A55" s="72"/>
      <c r="B55" s="74"/>
      <c r="C55" s="13">
        <v>425970</v>
      </c>
      <c r="D55" s="18" t="s">
        <v>67</v>
      </c>
      <c r="E55" s="6">
        <v>50000</v>
      </c>
      <c r="F55" s="6"/>
      <c r="G55" s="6"/>
      <c r="H55" s="6">
        <f>SUM(E55:G55)</f>
        <v>50000</v>
      </c>
    </row>
    <row r="56" spans="1:8" x14ac:dyDescent="0.25">
      <c r="A56" s="72"/>
      <c r="B56" s="74"/>
      <c r="C56" s="13">
        <v>425990</v>
      </c>
      <c r="D56" s="18" t="s">
        <v>68</v>
      </c>
      <c r="E56" s="6">
        <v>100000</v>
      </c>
      <c r="F56" s="6"/>
      <c r="G56" s="6"/>
      <c r="H56" s="6">
        <f t="shared" si="5"/>
        <v>100000</v>
      </c>
    </row>
    <row r="57" spans="1:8" x14ac:dyDescent="0.25">
      <c r="A57" s="72"/>
      <c r="B57" s="74"/>
      <c r="C57" s="10">
        <v>426</v>
      </c>
      <c r="D57" s="22" t="s">
        <v>69</v>
      </c>
      <c r="E57" s="12">
        <f>SUM(E58:E61)</f>
        <v>180000</v>
      </c>
      <c r="F57" s="12">
        <f>F58+F59+F60+F61</f>
        <v>180000</v>
      </c>
      <c r="G57" s="12">
        <f>SUM(G58:G61)</f>
        <v>0</v>
      </c>
      <c r="H57" s="12">
        <f>SUM(H58:H61)</f>
        <v>360000</v>
      </c>
    </row>
    <row r="58" spans="1:8" ht="30" x14ac:dyDescent="0.25">
      <c r="A58" s="72"/>
      <c r="B58" s="74"/>
      <c r="C58" s="13">
        <v>426210</v>
      </c>
      <c r="D58" s="42" t="s">
        <v>70</v>
      </c>
      <c r="E58" s="6">
        <v>30000</v>
      </c>
      <c r="F58" s="6">
        <v>50000</v>
      </c>
      <c r="G58" s="6"/>
      <c r="H58" s="6">
        <f t="shared" si="5"/>
        <v>80000</v>
      </c>
    </row>
    <row r="59" spans="1:8" ht="30" x14ac:dyDescent="0.25">
      <c r="A59" s="72"/>
      <c r="B59" s="74"/>
      <c r="C59" s="13">
        <v>426310</v>
      </c>
      <c r="D59" s="42" t="s">
        <v>71</v>
      </c>
      <c r="E59" s="6">
        <v>70000</v>
      </c>
      <c r="F59" s="6">
        <v>50000</v>
      </c>
      <c r="G59" s="6"/>
      <c r="H59" s="6">
        <f t="shared" si="5"/>
        <v>120000</v>
      </c>
    </row>
    <row r="60" spans="1:8" x14ac:dyDescent="0.25">
      <c r="A60" s="72"/>
      <c r="B60" s="74"/>
      <c r="C60" s="13">
        <v>426410</v>
      </c>
      <c r="D60" s="18" t="s">
        <v>72</v>
      </c>
      <c r="E60" s="6">
        <v>50000</v>
      </c>
      <c r="F60" s="6">
        <v>50000</v>
      </c>
      <c r="G60" s="6"/>
      <c r="H60" s="6">
        <f t="shared" si="5"/>
        <v>100000</v>
      </c>
    </row>
    <row r="61" spans="1:8" x14ac:dyDescent="0.25">
      <c r="A61" s="72"/>
      <c r="B61" s="74"/>
      <c r="C61" s="13">
        <v>426990</v>
      </c>
      <c r="D61" s="18" t="s">
        <v>73</v>
      </c>
      <c r="E61" s="6">
        <v>30000</v>
      </c>
      <c r="F61" s="6">
        <v>30000</v>
      </c>
      <c r="G61" s="6"/>
      <c r="H61" s="6">
        <f t="shared" si="5"/>
        <v>60000</v>
      </c>
    </row>
    <row r="62" spans="1:8" x14ac:dyDescent="0.25">
      <c r="A62" s="72"/>
      <c r="B62" s="74"/>
      <c r="C62" s="9">
        <v>46</v>
      </c>
      <c r="D62" s="21" t="s">
        <v>74</v>
      </c>
      <c r="E62" s="11">
        <f>E63</f>
        <v>0</v>
      </c>
      <c r="F62" s="11">
        <f t="shared" ref="F62:H62" si="6">F63</f>
        <v>120000</v>
      </c>
      <c r="G62" s="11">
        <f t="shared" si="6"/>
        <v>0</v>
      </c>
      <c r="H62" s="11">
        <f t="shared" si="6"/>
        <v>120000</v>
      </c>
    </row>
    <row r="63" spans="1:8" x14ac:dyDescent="0.25">
      <c r="A63" s="72"/>
      <c r="B63" s="74"/>
      <c r="C63" s="10">
        <v>464</v>
      </c>
      <c r="D63" s="22" t="s">
        <v>75</v>
      </c>
      <c r="E63" s="12">
        <f>SUM(E64:E65)</f>
        <v>0</v>
      </c>
      <c r="F63" s="12">
        <f>SUM(F64:F65)</f>
        <v>120000</v>
      </c>
      <c r="G63" s="12">
        <f>SUM(G64:G65)</f>
        <v>0</v>
      </c>
      <c r="H63" s="12">
        <f>SUM(E63:G63)</f>
        <v>120000</v>
      </c>
    </row>
    <row r="64" spans="1:8" ht="30" x14ac:dyDescent="0.25">
      <c r="A64" s="72"/>
      <c r="B64" s="74"/>
      <c r="C64" s="13">
        <v>464940</v>
      </c>
      <c r="D64" s="42" t="s">
        <v>76</v>
      </c>
      <c r="E64" s="6"/>
      <c r="F64" s="6">
        <v>60000</v>
      </c>
      <c r="G64" s="6"/>
      <c r="H64" s="6"/>
    </row>
    <row r="65" spans="1:8" x14ac:dyDescent="0.25">
      <c r="A65" s="72"/>
      <c r="B65" s="74"/>
      <c r="C65" s="13">
        <v>464990</v>
      </c>
      <c r="D65" s="18" t="s">
        <v>77</v>
      </c>
      <c r="E65" s="6"/>
      <c r="F65" s="6">
        <v>60000</v>
      </c>
      <c r="G65" s="6"/>
      <c r="H65" s="6"/>
    </row>
    <row r="66" spans="1:8" ht="15.75" x14ac:dyDescent="0.25">
      <c r="A66" s="72"/>
      <c r="B66" s="74"/>
      <c r="C66" s="41" t="s">
        <v>20</v>
      </c>
      <c r="D66" s="41" t="s">
        <v>21</v>
      </c>
      <c r="E66" s="17">
        <f>E67</f>
        <v>210000</v>
      </c>
      <c r="F66" s="17">
        <f>F67</f>
        <v>200000</v>
      </c>
      <c r="G66" s="17"/>
      <c r="H66" s="17"/>
    </row>
    <row r="67" spans="1:8" x14ac:dyDescent="0.25">
      <c r="A67" s="72"/>
      <c r="B67" s="74"/>
      <c r="C67" s="9">
        <v>48</v>
      </c>
      <c r="D67" s="21" t="s">
        <v>21</v>
      </c>
      <c r="E67" s="11">
        <f>E68+E71+E74</f>
        <v>210000</v>
      </c>
      <c r="F67" s="11">
        <f t="shared" ref="F67:G67" si="7">F68+F71+F74</f>
        <v>200000</v>
      </c>
      <c r="G67" s="11">
        <f t="shared" si="7"/>
        <v>0</v>
      </c>
      <c r="H67" s="11">
        <f t="shared" ref="H67:H75" si="8">SUM(E67:G67)</f>
        <v>410000</v>
      </c>
    </row>
    <row r="68" spans="1:8" x14ac:dyDescent="0.25">
      <c r="A68" s="72"/>
      <c r="B68" s="74"/>
      <c r="C68" s="10">
        <v>480</v>
      </c>
      <c r="D68" s="22" t="s">
        <v>97</v>
      </c>
      <c r="E68" s="12">
        <f>SUM(E69:E70)</f>
        <v>140000</v>
      </c>
      <c r="F68" s="12">
        <f t="shared" ref="F68:G68" si="9">SUM(F69:F70)</f>
        <v>140000</v>
      </c>
      <c r="G68" s="12">
        <f t="shared" si="9"/>
        <v>0</v>
      </c>
      <c r="H68" s="12">
        <f t="shared" si="8"/>
        <v>280000</v>
      </c>
    </row>
    <row r="69" spans="1:8" x14ac:dyDescent="0.25">
      <c r="A69" s="72"/>
      <c r="B69" s="74"/>
      <c r="C69" s="13">
        <v>480150</v>
      </c>
      <c r="D69" s="18" t="s">
        <v>103</v>
      </c>
      <c r="E69" s="6">
        <v>70000</v>
      </c>
      <c r="F69" s="6"/>
      <c r="G69" s="6"/>
      <c r="H69" s="6">
        <f t="shared" si="8"/>
        <v>70000</v>
      </c>
    </row>
    <row r="70" spans="1:8" ht="15" customHeight="1" x14ac:dyDescent="0.25">
      <c r="A70" s="72"/>
      <c r="B70" s="74"/>
      <c r="C70" s="13">
        <v>480190</v>
      </c>
      <c r="D70" s="18" t="s">
        <v>102</v>
      </c>
      <c r="E70" s="6">
        <v>70000</v>
      </c>
      <c r="F70" s="6">
        <v>140000</v>
      </c>
      <c r="G70" s="6"/>
      <c r="H70" s="6">
        <f t="shared" si="8"/>
        <v>210000</v>
      </c>
    </row>
    <row r="71" spans="1:8" x14ac:dyDescent="0.25">
      <c r="A71" s="72"/>
      <c r="B71" s="74"/>
      <c r="C71" s="10">
        <v>483</v>
      </c>
      <c r="D71" s="22" t="s">
        <v>98</v>
      </c>
      <c r="E71" s="12">
        <f>SUM(E72:E73)</f>
        <v>70000</v>
      </c>
      <c r="F71" s="12">
        <f t="shared" ref="F71:G71" si="10">SUM(F72:F73)</f>
        <v>0</v>
      </c>
      <c r="G71" s="12">
        <f t="shared" si="10"/>
        <v>0</v>
      </c>
      <c r="H71" s="12">
        <f t="shared" si="8"/>
        <v>70000</v>
      </c>
    </row>
    <row r="72" spans="1:8" x14ac:dyDescent="0.25">
      <c r="A72" s="72"/>
      <c r="B72" s="74"/>
      <c r="C72" s="5">
        <v>483110</v>
      </c>
      <c r="D72" s="18"/>
      <c r="E72" s="6"/>
      <c r="F72" s="6"/>
      <c r="G72" s="6"/>
      <c r="H72" s="6">
        <f t="shared" si="8"/>
        <v>0</v>
      </c>
    </row>
    <row r="73" spans="1:8" x14ac:dyDescent="0.25">
      <c r="A73" s="72"/>
      <c r="B73" s="74"/>
      <c r="C73" s="5">
        <v>483190</v>
      </c>
      <c r="D73" s="18" t="s">
        <v>99</v>
      </c>
      <c r="E73" s="6">
        <v>70000</v>
      </c>
      <c r="F73" s="6"/>
      <c r="G73" s="6"/>
      <c r="H73" s="6">
        <f t="shared" si="8"/>
        <v>70000</v>
      </c>
    </row>
    <row r="74" spans="1:8" x14ac:dyDescent="0.25">
      <c r="A74" s="72"/>
      <c r="B74" s="74"/>
      <c r="C74" s="10">
        <v>482</v>
      </c>
      <c r="D74" s="22" t="s">
        <v>104</v>
      </c>
      <c r="E74" s="12">
        <f>E75</f>
        <v>0</v>
      </c>
      <c r="F74" s="12">
        <f>F75</f>
        <v>60000</v>
      </c>
      <c r="G74" s="12">
        <f>G75</f>
        <v>0</v>
      </c>
      <c r="H74" s="12">
        <f t="shared" si="8"/>
        <v>60000</v>
      </c>
    </row>
    <row r="75" spans="1:8" ht="60" x14ac:dyDescent="0.25">
      <c r="A75" s="72"/>
      <c r="B75" s="74"/>
      <c r="C75" s="37">
        <v>485710</v>
      </c>
      <c r="D75" s="60" t="s">
        <v>105</v>
      </c>
      <c r="E75" s="38"/>
      <c r="F75" s="38">
        <v>60000</v>
      </c>
      <c r="G75" s="38"/>
      <c r="H75" s="38">
        <f t="shared" si="8"/>
        <v>60000</v>
      </c>
    </row>
    <row r="76" spans="1:8" ht="15.75" x14ac:dyDescent="0.25">
      <c r="A76" s="81" t="s">
        <v>17</v>
      </c>
      <c r="B76" s="82"/>
      <c r="C76" s="82"/>
      <c r="D76" s="82"/>
      <c r="E76" s="82"/>
      <c r="F76" s="82"/>
      <c r="G76" s="82"/>
      <c r="H76" s="83"/>
    </row>
    <row r="77" spans="1:8" ht="15" customHeight="1" thickBot="1" x14ac:dyDescent="0.3">
      <c r="D77"/>
      <c r="E77" s="63" t="s">
        <v>7</v>
      </c>
      <c r="F77" s="64"/>
      <c r="G77" s="63" t="s">
        <v>0</v>
      </c>
      <c r="H77" s="64" t="s">
        <v>8</v>
      </c>
    </row>
    <row r="78" spans="1:8" ht="14.45" customHeight="1" x14ac:dyDescent="0.25">
      <c r="A78" s="84" t="s">
        <v>13</v>
      </c>
      <c r="B78" s="85"/>
      <c r="C78" s="85"/>
      <c r="D78" s="86"/>
      <c r="E78" s="65" t="s">
        <v>9</v>
      </c>
      <c r="F78" s="66"/>
      <c r="G78" s="75">
        <v>31</v>
      </c>
      <c r="H78" s="75"/>
    </row>
    <row r="79" spans="1:8" ht="15.75" thickBot="1" x14ac:dyDescent="0.3">
      <c r="A79" s="87"/>
      <c r="B79" s="88"/>
      <c r="C79" s="88"/>
      <c r="D79" s="89"/>
      <c r="E79" s="67"/>
      <c r="F79" s="68"/>
      <c r="G79" s="76"/>
      <c r="H79" s="76"/>
    </row>
    <row r="80" spans="1:8" x14ac:dyDescent="0.25">
      <c r="A80" s="29"/>
      <c r="B80" s="30"/>
      <c r="C80" s="30"/>
      <c r="D80" s="31"/>
      <c r="E80" s="65" t="s">
        <v>10</v>
      </c>
      <c r="F80" s="66"/>
      <c r="G80" s="77" t="s">
        <v>78</v>
      </c>
      <c r="H80" s="75"/>
    </row>
    <row r="81" spans="1:8" ht="15.75" thickBot="1" x14ac:dyDescent="0.3">
      <c r="A81" s="29"/>
      <c r="B81" s="30"/>
      <c r="C81" s="30"/>
      <c r="D81" s="31"/>
      <c r="E81" s="67"/>
      <c r="F81" s="68"/>
      <c r="G81" s="70"/>
      <c r="H81" s="76"/>
    </row>
    <row r="82" spans="1:8" x14ac:dyDescent="0.25">
      <c r="A82" s="29"/>
      <c r="B82" s="30"/>
      <c r="C82" s="30"/>
      <c r="D82" s="31"/>
      <c r="E82" s="65" t="s">
        <v>11</v>
      </c>
      <c r="F82" s="66"/>
      <c r="G82" s="69" t="s">
        <v>81</v>
      </c>
      <c r="H82" s="69" t="s">
        <v>82</v>
      </c>
    </row>
    <row r="83" spans="1:8" ht="15.75" thickBot="1" x14ac:dyDescent="0.3">
      <c r="A83" s="29"/>
      <c r="B83" s="30"/>
      <c r="C83" s="30"/>
      <c r="D83" s="31"/>
      <c r="E83" s="67"/>
      <c r="F83" s="68"/>
      <c r="G83" s="70"/>
      <c r="H83" s="70"/>
    </row>
    <row r="84" spans="1:8" ht="15.75" thickBot="1" x14ac:dyDescent="0.3">
      <c r="A84" s="29"/>
      <c r="B84" s="30"/>
      <c r="C84" s="30"/>
      <c r="D84" s="31"/>
      <c r="E84" s="39"/>
      <c r="F84" s="40"/>
      <c r="G84" s="50">
        <v>9</v>
      </c>
      <c r="H84" s="50" t="s">
        <v>89</v>
      </c>
    </row>
    <row r="85" spans="1:8" ht="15.75" thickBot="1" x14ac:dyDescent="0.3">
      <c r="A85" s="29"/>
      <c r="B85" s="30"/>
      <c r="C85" s="30"/>
      <c r="D85" s="31"/>
      <c r="E85" s="39"/>
      <c r="F85" s="40"/>
      <c r="G85" s="50">
        <v>15</v>
      </c>
      <c r="H85" s="50" t="s">
        <v>88</v>
      </c>
    </row>
    <row r="86" spans="1:8" ht="25.5" thickBot="1" x14ac:dyDescent="0.3">
      <c r="A86" s="29"/>
      <c r="B86" s="30"/>
      <c r="C86" s="30"/>
      <c r="D86" s="31"/>
      <c r="E86" s="39"/>
      <c r="F86" s="40"/>
      <c r="G86" s="50">
        <v>18</v>
      </c>
      <c r="H86" s="51" t="s">
        <v>87</v>
      </c>
    </row>
    <row r="87" spans="1:8" ht="25.5" thickBot="1" x14ac:dyDescent="0.3">
      <c r="A87" s="29"/>
      <c r="B87" s="30"/>
      <c r="C87" s="30"/>
      <c r="D87" s="31"/>
      <c r="E87" s="39"/>
      <c r="F87" s="40"/>
      <c r="G87" s="50">
        <v>9</v>
      </c>
      <c r="H87" s="51" t="s">
        <v>86</v>
      </c>
    </row>
    <row r="88" spans="1:8" ht="25.5" thickBot="1" x14ac:dyDescent="0.3">
      <c r="A88" s="29"/>
      <c r="B88" s="30"/>
      <c r="C88" s="30"/>
      <c r="D88" s="31"/>
      <c r="E88" s="39"/>
      <c r="F88" s="40"/>
      <c r="G88" s="50">
        <v>10</v>
      </c>
      <c r="H88" s="51" t="s">
        <v>85</v>
      </c>
    </row>
    <row r="89" spans="1:8" ht="25.5" thickBot="1" x14ac:dyDescent="0.3">
      <c r="A89" s="29"/>
      <c r="B89" s="30"/>
      <c r="C89" s="30"/>
      <c r="D89" s="31"/>
      <c r="E89" s="39"/>
      <c r="F89" s="40"/>
      <c r="G89" s="50">
        <v>22</v>
      </c>
      <c r="H89" s="51" t="s">
        <v>83</v>
      </c>
    </row>
    <row r="90" spans="1:8" ht="25.5" thickBot="1" x14ac:dyDescent="0.3">
      <c r="A90" s="29"/>
      <c r="B90" s="30"/>
      <c r="C90" s="30"/>
      <c r="D90" s="31"/>
      <c r="E90" s="27"/>
      <c r="F90" s="24"/>
      <c r="G90" s="40">
        <v>13</v>
      </c>
      <c r="H90" s="51" t="s">
        <v>84</v>
      </c>
    </row>
    <row r="91" spans="1:8" ht="162.75" customHeight="1" thickBot="1" x14ac:dyDescent="0.3">
      <c r="A91" s="29"/>
      <c r="B91" s="30"/>
      <c r="C91" s="30"/>
      <c r="D91" s="31"/>
      <c r="E91" s="108" t="s">
        <v>12</v>
      </c>
      <c r="F91" s="109"/>
      <c r="G91" s="49" t="s">
        <v>79</v>
      </c>
      <c r="H91" s="49" t="s">
        <v>80</v>
      </c>
    </row>
    <row r="92" spans="1:8" ht="15.75" thickBot="1" x14ac:dyDescent="0.3">
      <c r="A92" s="29"/>
      <c r="B92" s="30"/>
      <c r="C92" s="30"/>
      <c r="D92" s="31"/>
      <c r="E92" s="28"/>
      <c r="F92" s="26"/>
      <c r="G92" s="24"/>
      <c r="H92" s="24"/>
    </row>
    <row r="93" spans="1:8" ht="15.75" thickBot="1" x14ac:dyDescent="0.3">
      <c r="A93" s="29"/>
      <c r="B93" s="30"/>
      <c r="C93" s="30"/>
      <c r="D93" s="31"/>
      <c r="E93" s="28"/>
      <c r="F93" s="26"/>
      <c r="G93" s="24"/>
      <c r="H93" s="24"/>
    </row>
    <row r="94" spans="1:8" x14ac:dyDescent="0.25">
      <c r="A94" s="32"/>
      <c r="B94" s="33"/>
      <c r="C94" s="33"/>
      <c r="D94" s="34"/>
      <c r="E94" s="110"/>
      <c r="F94" s="111"/>
      <c r="G94" s="25"/>
      <c r="H94" s="25"/>
    </row>
    <row r="95" spans="1:8" ht="105" customHeight="1" x14ac:dyDescent="0.25">
      <c r="A95" s="84" t="s">
        <v>14</v>
      </c>
      <c r="B95" s="79"/>
      <c r="C95" s="79"/>
      <c r="D95" s="80"/>
      <c r="E95" s="105" t="s">
        <v>106</v>
      </c>
      <c r="F95" s="106"/>
      <c r="G95" s="106"/>
      <c r="H95" s="107"/>
    </row>
    <row r="96" spans="1:8" ht="101.25" customHeight="1" x14ac:dyDescent="0.25">
      <c r="A96" s="90"/>
      <c r="B96" s="91"/>
      <c r="C96" s="91"/>
      <c r="D96" s="92"/>
      <c r="E96" s="99" t="s">
        <v>107</v>
      </c>
      <c r="F96" s="100"/>
      <c r="G96" s="100"/>
      <c r="H96" s="101"/>
    </row>
    <row r="97" spans="1:8" ht="15" hidden="1" customHeight="1" x14ac:dyDescent="0.25">
      <c r="A97" s="29"/>
      <c r="B97" s="30"/>
      <c r="C97" s="30"/>
      <c r="D97" s="31"/>
      <c r="E97" s="99"/>
      <c r="F97" s="100"/>
      <c r="G97" s="100"/>
      <c r="H97" s="101"/>
    </row>
    <row r="98" spans="1:8" ht="15" hidden="1" customHeight="1" x14ac:dyDescent="0.25">
      <c r="A98" s="29"/>
      <c r="B98" s="30"/>
      <c r="C98" s="30"/>
      <c r="D98" s="31"/>
      <c r="E98" s="99"/>
      <c r="F98" s="100"/>
      <c r="G98" s="100"/>
      <c r="H98" s="101"/>
    </row>
    <row r="99" spans="1:8" hidden="1" x14ac:dyDescent="0.25">
      <c r="A99" s="29"/>
      <c r="B99" s="30"/>
      <c r="C99" s="30"/>
      <c r="D99" s="31"/>
      <c r="E99" s="29"/>
      <c r="F99" s="30"/>
      <c r="G99" s="30"/>
      <c r="H99" s="35"/>
    </row>
    <row r="100" spans="1:8" ht="14.25" hidden="1" customHeight="1" x14ac:dyDescent="0.25">
      <c r="A100" s="29"/>
      <c r="B100" s="30"/>
      <c r="C100" s="30"/>
      <c r="D100" s="31"/>
      <c r="E100" s="29"/>
      <c r="F100" s="30"/>
      <c r="G100" s="30"/>
      <c r="H100" s="35"/>
    </row>
    <row r="101" spans="1:8" ht="14.25" hidden="1" customHeight="1" x14ac:dyDescent="0.25">
      <c r="A101" s="29"/>
      <c r="B101" s="30"/>
      <c r="C101" s="30"/>
      <c r="D101" s="31"/>
      <c r="E101" s="29"/>
      <c r="F101" s="30"/>
      <c r="G101" s="30"/>
      <c r="H101" s="35"/>
    </row>
    <row r="102" spans="1:8" hidden="1" x14ac:dyDescent="0.25">
      <c r="A102" s="29"/>
      <c r="B102" s="30"/>
      <c r="C102" s="30"/>
      <c r="D102" s="31"/>
      <c r="E102" s="29"/>
      <c r="F102" s="30"/>
      <c r="G102" s="30"/>
      <c r="H102" s="35"/>
    </row>
    <row r="103" spans="1:8" hidden="1" x14ac:dyDescent="0.25">
      <c r="A103" s="29"/>
      <c r="B103" s="30"/>
      <c r="C103" s="30"/>
      <c r="D103" s="31"/>
      <c r="E103" s="29"/>
      <c r="F103" s="30"/>
      <c r="G103" s="30"/>
      <c r="H103" s="35"/>
    </row>
    <row r="104" spans="1:8" hidden="1" x14ac:dyDescent="0.25">
      <c r="A104" s="32"/>
      <c r="B104" s="33"/>
      <c r="C104" s="33"/>
      <c r="D104" s="34"/>
      <c r="E104" s="32"/>
      <c r="F104" s="33"/>
      <c r="G104" s="33"/>
      <c r="H104" s="36"/>
    </row>
    <row r="105" spans="1:8" ht="79.5" customHeight="1" x14ac:dyDescent="0.25">
      <c r="A105" s="93" t="s">
        <v>15</v>
      </c>
      <c r="B105" s="94"/>
      <c r="C105" s="94"/>
      <c r="D105" s="95"/>
      <c r="E105" s="102" t="s">
        <v>90</v>
      </c>
      <c r="F105" s="103"/>
      <c r="G105" s="103"/>
      <c r="H105" s="104"/>
    </row>
    <row r="106" spans="1:8" ht="1.5" customHeight="1" x14ac:dyDescent="0.25">
      <c r="A106" s="96"/>
      <c r="B106" s="97"/>
      <c r="C106" s="97"/>
      <c r="D106" s="98"/>
      <c r="E106" s="99"/>
      <c r="F106" s="100"/>
      <c r="G106" s="100"/>
      <c r="H106" s="101"/>
    </row>
    <row r="107" spans="1:8" ht="1.5" hidden="1" customHeight="1" x14ac:dyDescent="0.25">
      <c r="A107" s="29"/>
      <c r="B107" s="30"/>
      <c r="C107" s="30"/>
      <c r="D107" s="31"/>
      <c r="E107" s="99"/>
      <c r="F107" s="100"/>
      <c r="G107" s="100"/>
      <c r="H107" s="101"/>
    </row>
    <row r="108" spans="1:8" ht="15" hidden="1" customHeight="1" x14ac:dyDescent="0.25">
      <c r="A108" s="29"/>
      <c r="B108" s="30"/>
      <c r="C108" s="30"/>
      <c r="D108" s="31"/>
      <c r="E108" s="112"/>
      <c r="F108" s="113"/>
      <c r="G108" s="113"/>
      <c r="H108" s="114"/>
    </row>
    <row r="109" spans="1:8" ht="15" hidden="1" customHeight="1" x14ac:dyDescent="0.25">
      <c r="A109" s="29"/>
      <c r="B109" s="30"/>
      <c r="C109" s="30"/>
      <c r="D109" s="31"/>
      <c r="E109" s="112"/>
      <c r="F109" s="113"/>
      <c r="G109" s="113"/>
      <c r="H109" s="114"/>
    </row>
    <row r="110" spans="1:8" ht="15" hidden="1" customHeight="1" x14ac:dyDescent="0.25">
      <c r="A110" s="29"/>
      <c r="B110" s="30"/>
      <c r="C110" s="30"/>
      <c r="D110" s="31"/>
      <c r="E110" s="112"/>
      <c r="F110" s="113"/>
      <c r="G110" s="113"/>
      <c r="H110" s="114"/>
    </row>
    <row r="111" spans="1:8" ht="15" hidden="1" customHeight="1" x14ac:dyDescent="0.25">
      <c r="A111" s="29"/>
      <c r="B111" s="30"/>
      <c r="C111" s="30"/>
      <c r="D111" s="31"/>
      <c r="E111" s="112"/>
      <c r="F111" s="113"/>
      <c r="G111" s="113"/>
      <c r="H111" s="114"/>
    </row>
    <row r="112" spans="1:8" ht="15" hidden="1" customHeight="1" x14ac:dyDescent="0.25">
      <c r="A112" s="29"/>
      <c r="B112" s="30"/>
      <c r="C112" s="30"/>
      <c r="D112" s="31"/>
      <c r="E112" s="112"/>
      <c r="F112" s="113"/>
      <c r="G112" s="113"/>
      <c r="H112" s="114"/>
    </row>
    <row r="113" spans="1:8" ht="15" hidden="1" customHeight="1" x14ac:dyDescent="0.25">
      <c r="A113" s="29"/>
      <c r="B113" s="30"/>
      <c r="C113" s="30"/>
      <c r="D113" s="31"/>
      <c r="E113" s="112"/>
      <c r="F113" s="113"/>
      <c r="G113" s="113"/>
      <c r="H113" s="114"/>
    </row>
    <row r="114" spans="1:8" ht="15" hidden="1" customHeight="1" x14ac:dyDescent="0.25">
      <c r="A114" s="32"/>
      <c r="B114" s="33"/>
      <c r="C114" s="33"/>
      <c r="D114" s="34"/>
      <c r="E114" s="115"/>
      <c r="F114" s="116"/>
      <c r="G114" s="116"/>
      <c r="H114" s="117"/>
    </row>
    <row r="115" spans="1:8" ht="76.5" customHeight="1" x14ac:dyDescent="0.25">
      <c r="A115" s="78" t="s">
        <v>16</v>
      </c>
      <c r="B115" s="79"/>
      <c r="C115" s="79"/>
      <c r="D115" s="80"/>
      <c r="E115" s="118" t="s">
        <v>108</v>
      </c>
      <c r="F115" s="119"/>
      <c r="G115" s="119"/>
      <c r="H115" s="120"/>
    </row>
    <row r="116" spans="1:8" ht="30.75" customHeight="1" x14ac:dyDescent="0.25">
      <c r="A116" s="29"/>
      <c r="B116" s="30"/>
      <c r="C116" s="30"/>
      <c r="D116" s="31"/>
      <c r="E116" s="29"/>
      <c r="F116" s="30"/>
      <c r="G116" s="30"/>
      <c r="H116" s="35"/>
    </row>
    <row r="117" spans="1:8" hidden="1" x14ac:dyDescent="0.25">
      <c r="A117" s="29"/>
      <c r="B117" s="30"/>
      <c r="C117" s="30"/>
      <c r="D117" s="31"/>
      <c r="E117" s="29"/>
      <c r="F117" s="30"/>
      <c r="G117" s="30"/>
      <c r="H117" s="35"/>
    </row>
    <row r="118" spans="1:8" hidden="1" x14ac:dyDescent="0.25">
      <c r="A118" s="29"/>
      <c r="B118" s="30"/>
      <c r="C118" s="30"/>
      <c r="D118" s="31"/>
      <c r="E118" s="29"/>
      <c r="F118" s="30"/>
      <c r="G118" s="30"/>
      <c r="H118" s="35"/>
    </row>
    <row r="119" spans="1:8" hidden="1" x14ac:dyDescent="0.25">
      <c r="A119" s="29"/>
      <c r="B119" s="30"/>
      <c r="C119" s="30"/>
      <c r="D119" s="31"/>
      <c r="E119" s="29"/>
      <c r="F119" s="30"/>
      <c r="G119" s="30"/>
      <c r="H119" s="35"/>
    </row>
    <row r="120" spans="1:8" hidden="1" x14ac:dyDescent="0.25">
      <c r="A120" s="29"/>
      <c r="B120" s="30"/>
      <c r="C120" s="30"/>
      <c r="D120" s="31"/>
      <c r="E120" s="29"/>
      <c r="F120" s="30"/>
      <c r="G120" s="30"/>
      <c r="H120" s="35"/>
    </row>
    <row r="121" spans="1:8" hidden="1" x14ac:dyDescent="0.25">
      <c r="A121" s="32"/>
      <c r="B121" s="33"/>
      <c r="C121" s="33"/>
      <c r="D121" s="34"/>
      <c r="E121" s="32"/>
      <c r="F121" s="33"/>
      <c r="G121" s="33"/>
      <c r="H121" s="36"/>
    </row>
  </sheetData>
  <mergeCells count="29">
    <mergeCell ref="E115:H115"/>
    <mergeCell ref="A115:D115"/>
    <mergeCell ref="A76:H76"/>
    <mergeCell ref="G77:H77"/>
    <mergeCell ref="A78:D79"/>
    <mergeCell ref="A95:D96"/>
    <mergeCell ref="A105:D106"/>
    <mergeCell ref="E97:H97"/>
    <mergeCell ref="E98:H98"/>
    <mergeCell ref="E105:H105"/>
    <mergeCell ref="E106:H106"/>
    <mergeCell ref="E107:H107"/>
    <mergeCell ref="E95:H95"/>
    <mergeCell ref="E96:H96"/>
    <mergeCell ref="E91:F91"/>
    <mergeCell ref="E94:F94"/>
    <mergeCell ref="E78:F79"/>
    <mergeCell ref="A1:H1"/>
    <mergeCell ref="E77:F77"/>
    <mergeCell ref="E82:F83"/>
    <mergeCell ref="G82:G83"/>
    <mergeCell ref="H82:H83"/>
    <mergeCell ref="A3:A75"/>
    <mergeCell ref="B3:B75"/>
    <mergeCell ref="G78:G79"/>
    <mergeCell ref="H78:H79"/>
    <mergeCell ref="E80:F81"/>
    <mergeCell ref="G80:G81"/>
    <mergeCell ref="H80:H8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Приходи</vt:lpstr>
      <vt:lpstr>Расходи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</cp:lastModifiedBy>
  <cp:lastPrinted>2022-12-01T14:14:07Z</cp:lastPrinted>
  <dcterms:created xsi:type="dcterms:W3CDTF">2021-12-20T13:19:01Z</dcterms:created>
  <dcterms:modified xsi:type="dcterms:W3CDTF">2022-12-01T14:14:20Z</dcterms:modified>
</cp:coreProperties>
</file>